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1760" activeTab="0"/>
  </bookViews>
  <sheets>
    <sheet name="งบแสดงผลการดำเนินงาน ไตรมาส3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<sst xmlns="http://schemas.openxmlformats.org/spreadsheetml/2006/main" count="97" uniqueCount="64">
  <si>
    <t>องค์การบริหารส่วนจังหวัดสมุทรสาคร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</si>
  <si>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</si>
  <si>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</si>
  <si>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</si>
  <si>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</si>
  <si>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</si>
  <si>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</si>
  <si>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</si>
  <si>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</si>
  <si>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</si>
  <si>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</si>
  <si>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</si>
  <si>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</si>
  <si>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</si>
  <si>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</si>
  <si>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</si>
  <si>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</si>
  <si>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</si>
  <si>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</si>
  <si>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</si>
  <si>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</si>
  <si>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</si>
  <si>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</si>
  <si>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</si>
  <si>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</si>
  <si>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</si>
  <si>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</si>
  <si>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</si>
  <si>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</si>
  <si>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</si>
  <si>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</si>
  <si>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</si>
  <si>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</si>
  <si>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</si>
  <si>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</si>
  <si>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</si>
  <si>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</si>
  <si>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</si>
  <si>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</si>
  <si>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</si>
  <si>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</si>
  <si>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</si>
  <si>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</si>
  <si>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</si>
  <si>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</si>
  <si>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</si>
  <si>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</si>
  <si>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ค่าครุภัณฑ์  (หมายเหตุ 1)</t>
  </si>
  <si>
    <t>ค่าครุภัณฑ์  (ท)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</si>
  <si>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</si>
  <si>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</si>
  <si>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รวมรายจ่าย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</si>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</sst>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0"/>
      <name val="Arial"/>
      <family val="0"/>
    </font>
    <font>
      <sz val="11"/>
      <color indexed="8"/>
      <name val="Tahoma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 horizontal="center"/>
    </xf>
    <xf numFmtId="43" fontId="5" fillId="0" borderId="22" xfId="36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3" fontId="5" fillId="0" borderId="24" xfId="36" applyFont="1" applyFill="1" applyBorder="1" applyAlignment="1">
      <alignment/>
    </xf>
    <xf numFmtId="43" fontId="5" fillId="0" borderId="24" xfId="36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3" fontId="5" fillId="0" borderId="26" xfId="36" applyFont="1" applyFill="1" applyBorder="1" applyAlignment="1">
      <alignment/>
    </xf>
    <xf numFmtId="43" fontId="5" fillId="0" borderId="26" xfId="3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5" fillId="0" borderId="0" xfId="36" applyFont="1" applyFill="1" applyBorder="1" applyAlignment="1">
      <alignment/>
    </xf>
    <xf numFmtId="43" fontId="5" fillId="0" borderId="0" xfId="36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04;&#3639;&#3629;&#3609;%20&#3605;.&#3588;.%20-%20&#3617;&#3636;.&#3618;.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เงินสะสม"/>
      <sheetName val="แผนงานรวม"/>
      <sheetName val="รายงานรายจ่ายเงินสะสม"/>
      <sheetName val="เหมือนแผนงานรวม"/>
      <sheetName val="เงินรายรับ+เงินสะสม"/>
      <sheetName val="หมายเหตุประกอบงบแสดงผลการดำเนิน"/>
      <sheetName val="Sheet1"/>
    </sheetNames>
    <sheetDataSet>
      <sheetData sheetId="0">
        <row r="8">
          <cell r="B8">
            <v>28458330</v>
          </cell>
          <cell r="C8">
            <v>18667781.080000002</v>
          </cell>
        </row>
        <row r="9">
          <cell r="B9">
            <v>1434600</v>
          </cell>
          <cell r="C9">
            <v>1043151</v>
          </cell>
        </row>
        <row r="10">
          <cell r="B10">
            <v>12220600</v>
          </cell>
          <cell r="C10">
            <v>6362533.87</v>
          </cell>
        </row>
        <row r="11">
          <cell r="B11">
            <v>17745000</v>
          </cell>
          <cell r="C11">
            <v>881822.13</v>
          </cell>
        </row>
        <row r="12">
          <cell r="B12">
            <v>23100</v>
          </cell>
          <cell r="C12">
            <v>7100</v>
          </cell>
        </row>
        <row r="13">
          <cell r="B13">
            <v>21606000</v>
          </cell>
          <cell r="C13">
            <v>3928651.36</v>
          </cell>
        </row>
        <row r="14">
          <cell r="B14">
            <v>3630000</v>
          </cell>
          <cell r="C14">
            <v>2038397</v>
          </cell>
        </row>
        <row r="15">
          <cell r="B15">
            <v>3610000</v>
          </cell>
          <cell r="C15">
            <v>2394466.04</v>
          </cell>
        </row>
        <row r="17">
          <cell r="B17">
            <v>200000</v>
          </cell>
          <cell r="C17">
            <v>100000</v>
          </cell>
        </row>
        <row r="19">
          <cell r="B19">
            <v>1391900</v>
          </cell>
          <cell r="C19">
            <v>597353.8</v>
          </cell>
        </row>
        <row r="20">
          <cell r="B20">
            <v>2000000</v>
          </cell>
        </row>
      </sheetData>
      <sheetData sheetId="1">
        <row r="12">
          <cell r="B12">
            <v>300000</v>
          </cell>
        </row>
        <row r="15">
          <cell r="B15">
            <v>855000</v>
          </cell>
          <cell r="C15">
            <v>855000</v>
          </cell>
        </row>
      </sheetData>
      <sheetData sheetId="2">
        <row r="8">
          <cell r="B8">
            <v>3158400</v>
          </cell>
          <cell r="C8">
            <v>1990932.16</v>
          </cell>
        </row>
        <row r="9">
          <cell r="B9">
            <v>41118000</v>
          </cell>
          <cell r="D9">
            <v>20462916.549999997</v>
          </cell>
        </row>
        <row r="11">
          <cell r="B11">
            <v>332600</v>
          </cell>
          <cell r="D11">
            <v>243090</v>
          </cell>
        </row>
        <row r="12">
          <cell r="B12">
            <v>9699900</v>
          </cell>
          <cell r="C12">
            <v>5845732.64</v>
          </cell>
        </row>
        <row r="13">
          <cell r="B13">
            <v>648100</v>
          </cell>
          <cell r="C13">
            <v>243000</v>
          </cell>
        </row>
        <row r="14">
          <cell r="B14">
            <v>700000</v>
          </cell>
          <cell r="C14">
            <v>487040</v>
          </cell>
        </row>
        <row r="15">
          <cell r="B15">
            <v>13569200</v>
          </cell>
          <cell r="C15">
            <v>4361417.720000001</v>
          </cell>
        </row>
        <row r="16">
          <cell r="B16">
            <v>10257600</v>
          </cell>
          <cell r="C16">
            <v>7464400</v>
          </cell>
        </row>
        <row r="17">
          <cell r="B17">
            <v>2803200</v>
          </cell>
          <cell r="C17">
            <v>338340.95</v>
          </cell>
        </row>
        <row r="18">
          <cell r="B18">
            <v>3534340</v>
          </cell>
          <cell r="C18">
            <v>1715530.9</v>
          </cell>
        </row>
        <row r="19">
          <cell r="B19">
            <v>3595000</v>
          </cell>
          <cell r="C19">
            <v>2193447.18</v>
          </cell>
        </row>
        <row r="20">
          <cell r="B20">
            <v>49849260</v>
          </cell>
          <cell r="C20">
            <v>40759260</v>
          </cell>
        </row>
        <row r="21">
          <cell r="C21">
            <v>9196897</v>
          </cell>
        </row>
        <row r="23">
          <cell r="B23">
            <v>3557900</v>
          </cell>
          <cell r="C23">
            <v>1234491.5</v>
          </cell>
        </row>
        <row r="25">
          <cell r="B25">
            <v>17262900</v>
          </cell>
        </row>
      </sheetData>
      <sheetData sheetId="3">
        <row r="12">
          <cell r="B12">
            <v>2000000</v>
          </cell>
        </row>
        <row r="16">
          <cell r="C16">
            <v>15414000</v>
          </cell>
        </row>
      </sheetData>
      <sheetData sheetId="4">
        <row r="12">
          <cell r="B12">
            <v>8050000</v>
          </cell>
          <cell r="C12">
            <v>2804924.9</v>
          </cell>
        </row>
        <row r="15">
          <cell r="B15">
            <v>200000</v>
          </cell>
          <cell r="C15">
            <v>200000</v>
          </cell>
        </row>
      </sheetData>
      <sheetData sheetId="5">
        <row r="15">
          <cell r="B15">
            <v>1523635.24</v>
          </cell>
          <cell r="C15">
            <v>1523635.24</v>
          </cell>
        </row>
        <row r="19">
          <cell r="B19">
            <v>226592764.76</v>
          </cell>
          <cell r="C19">
            <v>5813750</v>
          </cell>
        </row>
        <row r="20">
          <cell r="B20">
            <v>50139000</v>
          </cell>
        </row>
      </sheetData>
      <sheetData sheetId="6">
        <row r="12">
          <cell r="B12">
            <v>19850000</v>
          </cell>
          <cell r="C12">
            <v>4831287.1899999995</v>
          </cell>
        </row>
        <row r="15">
          <cell r="B15">
            <v>1980000</v>
          </cell>
          <cell r="C15">
            <v>1640000</v>
          </cell>
        </row>
      </sheetData>
      <sheetData sheetId="7">
        <row r="3">
          <cell r="A3" t="str">
            <v>ตั้งแต่วันที่  1  ตุลาคม  2556  ถึง 30  มิถุนายน 2557</v>
          </cell>
        </row>
        <row r="10">
          <cell r="B10">
            <v>792100</v>
          </cell>
          <cell r="C10">
            <v>594000</v>
          </cell>
        </row>
        <row r="12">
          <cell r="B12">
            <v>3562000</v>
          </cell>
          <cell r="C12">
            <v>392004</v>
          </cell>
        </row>
        <row r="14">
          <cell r="B14">
            <v>160000</v>
          </cell>
          <cell r="C14">
            <v>36036.95</v>
          </cell>
        </row>
        <row r="15">
          <cell r="B15">
            <v>180000</v>
          </cell>
          <cell r="C15">
            <v>118894.6</v>
          </cell>
        </row>
        <row r="16">
          <cell r="B16">
            <v>13736000</v>
          </cell>
          <cell r="C16">
            <v>13736000</v>
          </cell>
        </row>
        <row r="19">
          <cell r="B19">
            <v>558000</v>
          </cell>
        </row>
        <row r="20">
          <cell r="B20">
            <v>942000</v>
          </cell>
          <cell r="C20">
            <v>395040</v>
          </cell>
        </row>
      </sheetData>
      <sheetData sheetId="8">
        <row r="8">
          <cell r="B8">
            <v>5677400</v>
          </cell>
          <cell r="C8">
            <v>3711108.1800000006</v>
          </cell>
        </row>
        <row r="9">
          <cell r="B9">
            <v>2245600</v>
          </cell>
          <cell r="C9">
            <v>1651554</v>
          </cell>
        </row>
        <row r="10">
          <cell r="B10">
            <v>7124400</v>
          </cell>
          <cell r="D10">
            <v>3439347.5</v>
          </cell>
        </row>
        <row r="11">
          <cell r="B11">
            <v>500000</v>
          </cell>
          <cell r="C11">
            <v>314120</v>
          </cell>
        </row>
        <row r="12">
          <cell r="B12">
            <v>1550000</v>
          </cell>
          <cell r="C12">
            <v>340490.1</v>
          </cell>
        </row>
        <row r="13">
          <cell r="B13">
            <v>10150000</v>
          </cell>
          <cell r="C13">
            <v>5360800.640000001</v>
          </cell>
        </row>
        <row r="18">
          <cell r="B18">
            <v>2580900</v>
          </cell>
          <cell r="C18">
            <v>1156924.54</v>
          </cell>
        </row>
        <row r="20">
          <cell r="B20">
            <v>9016000</v>
          </cell>
          <cell r="C20">
            <v>28350</v>
          </cell>
        </row>
      </sheetData>
      <sheetData sheetId="9">
        <row r="12">
          <cell r="B12">
            <v>3000000</v>
          </cell>
          <cell r="C12">
            <v>1376152</v>
          </cell>
        </row>
        <row r="15">
          <cell r="B15">
            <v>200000</v>
          </cell>
          <cell r="C15">
            <v>200000</v>
          </cell>
        </row>
      </sheetData>
      <sheetData sheetId="10">
        <row r="17">
          <cell r="C17">
            <v>33242770</v>
          </cell>
          <cell r="D17">
            <v>10898988.6</v>
          </cell>
        </row>
        <row r="18">
          <cell r="C18">
            <v>886500</v>
          </cell>
          <cell r="D18">
            <v>561163.25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tabSelected="1" zoomScale="90" zoomScaleNormal="90" zoomScalePageLayoutView="0" workbookViewId="0" topLeftCell="A1">
      <selection activeCell="A3" sqref="A3:O3"/>
    </sheetView>
  </sheetViews>
  <sheetFormatPr defaultColWidth="29.57421875" defaultRowHeight="12.75"/>
  <cols>
    <col min="1" max="1" width="24.8515625" style="42" customWidth="1"/>
    <col min="2" max="2" width="14.28125" style="41" customWidth="1"/>
    <col min="3" max="3" width="14.140625" style="41" customWidth="1"/>
    <col min="4" max="4" width="13.421875" style="41" bestFit="1" customWidth="1"/>
    <col min="5" max="5" width="11.00390625" style="41" bestFit="1" customWidth="1"/>
    <col min="6" max="6" width="13.421875" style="41" bestFit="1" customWidth="1"/>
    <col min="7" max="7" width="12.421875" style="41" bestFit="1" customWidth="1"/>
    <col min="8" max="8" width="13.421875" style="41" bestFit="1" customWidth="1"/>
    <col min="9" max="10" width="12.421875" style="41" bestFit="1" customWidth="1"/>
    <col min="11" max="12" width="13.421875" style="41" bestFit="1" customWidth="1"/>
    <col min="13" max="13" width="12.421875" style="41" bestFit="1" customWidth="1"/>
    <col min="14" max="14" width="8.7109375" style="41" customWidth="1"/>
    <col min="15" max="15" width="12.7109375" style="41" customWidth="1"/>
    <col min="16" max="75" width="29.57421875" style="41" customWidth="1"/>
    <col min="76" max="16384" width="29.57421875" style="42" customWidth="1"/>
  </cols>
  <sheetData>
    <row r="1" spans="1:75" s="2" customFormat="1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">
      <c r="A3" s="82" t="str">
        <f>'[1]การศาสนา(260)'!A3</f>
        <v>ตั้งแต่วันที่  1  ตุลาคม  2556  ถึง 30  มิถุนายน 2557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0" customFormat="1" ht="17.25">
      <c r="A5" s="83" t="s">
        <v>2</v>
      </c>
      <c r="B5" s="84" t="s">
        <v>3</v>
      </c>
      <c r="C5" s="84" t="s">
        <v>4</v>
      </c>
      <c r="D5" s="5" t="s">
        <v>5</v>
      </c>
      <c r="E5" s="6" t="s">
        <v>6</v>
      </c>
      <c r="F5" s="85" t="s">
        <v>7</v>
      </c>
      <c r="G5" s="5" t="s">
        <v>8</v>
      </c>
      <c r="H5" s="65" t="s">
        <v>9</v>
      </c>
      <c r="I5" s="7" t="s">
        <v>10</v>
      </c>
      <c r="J5" s="5" t="s">
        <v>11</v>
      </c>
      <c r="K5" s="6" t="s">
        <v>12</v>
      </c>
      <c r="L5" s="8" t="s">
        <v>13</v>
      </c>
      <c r="M5" s="85" t="s">
        <v>14</v>
      </c>
      <c r="N5" s="88" t="s">
        <v>15</v>
      </c>
      <c r="O5" s="65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10" customFormat="1" ht="17.25">
      <c r="A6" s="83"/>
      <c r="B6" s="84"/>
      <c r="C6" s="84"/>
      <c r="D6" s="11" t="s">
        <v>17</v>
      </c>
      <c r="E6" s="12" t="s">
        <v>18</v>
      </c>
      <c r="F6" s="86"/>
      <c r="G6" s="11" t="s">
        <v>19</v>
      </c>
      <c r="H6" s="66"/>
      <c r="I6" s="13" t="s">
        <v>20</v>
      </c>
      <c r="J6" s="11" t="s">
        <v>21</v>
      </c>
      <c r="K6" s="12" t="s">
        <v>22</v>
      </c>
      <c r="L6" s="14" t="s">
        <v>23</v>
      </c>
      <c r="M6" s="86"/>
      <c r="N6" s="89"/>
      <c r="O6" s="6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0" customFormat="1" ht="17.25">
      <c r="A7" s="83"/>
      <c r="B7" s="84"/>
      <c r="C7" s="84"/>
      <c r="D7" s="15"/>
      <c r="E7" s="16" t="s">
        <v>24</v>
      </c>
      <c r="F7" s="87"/>
      <c r="G7" s="15"/>
      <c r="H7" s="67"/>
      <c r="I7" s="17"/>
      <c r="J7" s="15" t="s">
        <v>25</v>
      </c>
      <c r="K7" s="16" t="s">
        <v>26</v>
      </c>
      <c r="L7" s="18" t="s">
        <v>27</v>
      </c>
      <c r="M7" s="87"/>
      <c r="N7" s="90"/>
      <c r="O7" s="6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23" customFormat="1" ht="18.75">
      <c r="A8" s="19" t="s">
        <v>28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3" customFormat="1" ht="18.75">
      <c r="A9" s="24" t="s">
        <v>29</v>
      </c>
      <c r="B9" s="25">
        <f>+'[1]งานบริหารทั่วไป(110)'!B8+'[1]การศึกษา(210)'!B8+'[1]อุตสาหกรรม(310)'!B8</f>
        <v>37294130</v>
      </c>
      <c r="C9" s="25">
        <f>SUM(D9:O9)</f>
        <v>24369821.42</v>
      </c>
      <c r="D9" s="26">
        <f>+'[1]งานบริหารทั่วไป(110)'!C8</f>
        <v>18667781.080000002</v>
      </c>
      <c r="E9" s="27">
        <v>0</v>
      </c>
      <c r="F9" s="26">
        <f>+'[1]การศึกษา(210)'!C8</f>
        <v>1990932.16</v>
      </c>
      <c r="G9" s="27" t="s">
        <v>30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3711108.1800000006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18.75">
      <c r="A10" s="24" t="s">
        <v>31</v>
      </c>
      <c r="B10" s="25">
        <f>+'[1]การศึกษา(210)'!B9</f>
        <v>41118000</v>
      </c>
      <c r="C10" s="25">
        <f aca="true" t="shared" si="0" ref="C10:C31">SUM(D10:O10)</f>
        <v>20462916.549999997</v>
      </c>
      <c r="D10" s="27">
        <v>0</v>
      </c>
      <c r="E10" s="27">
        <v>0</v>
      </c>
      <c r="F10" s="28">
        <f>+'[1]การศึกษา(210)'!D9</f>
        <v>20462916.549999997</v>
      </c>
      <c r="G10" s="27" t="s">
        <v>30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18.75">
      <c r="A11" s="24" t="s">
        <v>32</v>
      </c>
      <c r="B11" s="25">
        <f>+'[1]งานบริหารทั่วไป(110)'!B9+'[1]อุตสาหกรรม(310)'!B9</f>
        <v>3680200</v>
      </c>
      <c r="C11" s="25">
        <f t="shared" si="0"/>
        <v>2694705</v>
      </c>
      <c r="D11" s="26">
        <f>+'[1]งานบริหารทั่วไป(110)'!C9</f>
        <v>1043151</v>
      </c>
      <c r="E11" s="27">
        <v>0</v>
      </c>
      <c r="F11" s="27">
        <v>0</v>
      </c>
      <c r="G11" s="27" t="s">
        <v>30</v>
      </c>
      <c r="H11" s="27">
        <v>0</v>
      </c>
      <c r="I11" s="27">
        <v>0</v>
      </c>
      <c r="J11" s="27">
        <v>0</v>
      </c>
      <c r="K11" s="27">
        <v>0</v>
      </c>
      <c r="L11" s="27">
        <f>+'[1]อุตสาหกรรม(310)'!C9</f>
        <v>1651554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18.75">
      <c r="A12" s="24" t="s">
        <v>33</v>
      </c>
      <c r="B12" s="25">
        <f>+'[1]การศึกษา(210)'!B11</f>
        <v>332600</v>
      </c>
      <c r="C12" s="25">
        <f t="shared" si="0"/>
        <v>243090</v>
      </c>
      <c r="D12" s="27">
        <v>0</v>
      </c>
      <c r="E12" s="27">
        <v>0</v>
      </c>
      <c r="F12" s="27">
        <f>+'[1]การศึกษา(210)'!D11</f>
        <v>243090</v>
      </c>
      <c r="G12" s="27" t="s">
        <v>30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18.75">
      <c r="A13" s="24" t="s">
        <v>34</v>
      </c>
      <c r="B13" s="25">
        <f>+'[1]งานบริหารทั่วไป(110)'!B10+'[1]การศึกษา(210)'!B12+'[1]อุตสาหกรรม(310)'!B10</f>
        <v>29044900</v>
      </c>
      <c r="C13" s="25">
        <f t="shared" si="0"/>
        <v>15647614.01</v>
      </c>
      <c r="D13" s="26">
        <f>+'[1]งานบริหารทั่วไป(110)'!C10</f>
        <v>6362533.87</v>
      </c>
      <c r="E13" s="27">
        <v>0</v>
      </c>
      <c r="F13" s="26">
        <f>+'[1]การศึกษา(210)'!C12</f>
        <v>5845732.64</v>
      </c>
      <c r="G13" s="27" t="s">
        <v>30</v>
      </c>
      <c r="H13" s="27">
        <v>0</v>
      </c>
      <c r="I13" s="27">
        <v>0</v>
      </c>
      <c r="J13" s="27">
        <v>0</v>
      </c>
      <c r="K13" s="27">
        <v>0</v>
      </c>
      <c r="L13" s="27">
        <f>+'[1]อุตสาหกรรม(310)'!D10</f>
        <v>3439347.5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18.75">
      <c r="A14" s="24" t="s">
        <v>35</v>
      </c>
      <c r="B14" s="25">
        <f>+'[1]การศึกษา(210)'!B13+'[1]การศาสนา(260)'!B10</f>
        <v>1440200</v>
      </c>
      <c r="C14" s="25">
        <f t="shared" si="0"/>
        <v>837000</v>
      </c>
      <c r="D14" s="27">
        <v>0</v>
      </c>
      <c r="E14" s="27">
        <v>0</v>
      </c>
      <c r="F14" s="28">
        <f>+'[1]การศึกษา(210)'!C13</f>
        <v>243000</v>
      </c>
      <c r="G14" s="27" t="s">
        <v>30</v>
      </c>
      <c r="H14" s="27">
        <v>0</v>
      </c>
      <c r="I14" s="27">
        <v>0</v>
      </c>
      <c r="J14" s="27">
        <v>0</v>
      </c>
      <c r="K14" s="27">
        <f>+'[1]การศาสนา(260)'!C10</f>
        <v>594000</v>
      </c>
      <c r="L14" s="27">
        <v>0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18.75">
      <c r="A15" s="24" t="s">
        <v>36</v>
      </c>
      <c r="B15" s="25">
        <f>+'[1]งานบริหารทั่วไป(110)'!B11+'[1]การศึกษา(210)'!B14+'[1]อุตสาหกรรม(310)'!B11</f>
        <v>18945000</v>
      </c>
      <c r="C15" s="25">
        <f t="shared" si="0"/>
        <v>1682982.13</v>
      </c>
      <c r="D15" s="26">
        <f>+'[1]งานบริหารทั่วไป(110)'!C11</f>
        <v>881822.13</v>
      </c>
      <c r="E15" s="27">
        <v>0</v>
      </c>
      <c r="F15" s="28">
        <f>+'[1]การศึกษา(210)'!C14</f>
        <v>487040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>+'[1]อุตสาหกรรม(310)'!C11</f>
        <v>314120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18.75">
      <c r="A16" s="24" t="s">
        <v>36</v>
      </c>
      <c r="B16" s="25">
        <f>+'[1]งานบริหารทั่วไป(110)'!B12</f>
        <v>23100</v>
      </c>
      <c r="C16" s="25">
        <f t="shared" si="0"/>
        <v>7100</v>
      </c>
      <c r="D16" s="26">
        <f>+'[1]งานบริหารทั่วไป(110)'!C12</f>
        <v>7100</v>
      </c>
      <c r="E16" s="27">
        <v>0</v>
      </c>
      <c r="F16" s="28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18.75">
      <c r="A17" s="24" t="s">
        <v>37</v>
      </c>
      <c r="B17" s="25">
        <f>+'[1]งานบริหารทั่วไป(110)'!B13+'[1]การรักษาความสงบ(120)'!B12+'[1]การศึกษา(210)'!B15+'[1]สาธารณสุข (220)'!B12+'[1]สังคมสงเคราะห์ (230)'!B12+'[1]สร้างความเข็มแข็ง (250)'!B12+'[1]การศาสนา(260)'!B12+'[1]อุตสาหกรรม(310)'!B12+'[1]การเกษตร(320)'!B12</f>
        <v>73487200</v>
      </c>
      <c r="C17" s="25">
        <f t="shared" si="0"/>
        <v>18034927.27</v>
      </c>
      <c r="D17" s="26">
        <f>+'[1]งานบริหารทั่วไป(110)'!C13</f>
        <v>3928651.36</v>
      </c>
      <c r="E17" s="27">
        <v>0</v>
      </c>
      <c r="F17" s="26">
        <f>+'[1]การศึกษา(210)'!C15</f>
        <v>4361417.720000001</v>
      </c>
      <c r="G17" s="27">
        <f>+'[1]สังคมสงเคราะห์ (230)'!C12</f>
        <v>2804924.9</v>
      </c>
      <c r="H17" s="27">
        <v>0</v>
      </c>
      <c r="I17" s="27">
        <v>0</v>
      </c>
      <c r="J17" s="27">
        <f>+'[1]สร้างความเข็มแข็ง (250)'!C12</f>
        <v>4831287.1899999995</v>
      </c>
      <c r="K17" s="27">
        <f>+'[1]การศาสนา(260)'!C12</f>
        <v>392004</v>
      </c>
      <c r="L17" s="27">
        <f>+'[1]อุตสาหกรรม(310)'!C12</f>
        <v>340490.1</v>
      </c>
      <c r="M17" s="27">
        <f>+'[1]การเกษตร(320)'!C12</f>
        <v>1376152</v>
      </c>
      <c r="N17" s="27">
        <v>0</v>
      </c>
      <c r="O17" s="27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18.75">
      <c r="A18" s="24" t="s">
        <v>38</v>
      </c>
      <c r="B18" s="25">
        <f>+'[1]การศึกษา(210)'!B16</f>
        <v>10257600</v>
      </c>
      <c r="C18" s="25">
        <f t="shared" si="0"/>
        <v>7464400</v>
      </c>
      <c r="D18" s="27">
        <v>0</v>
      </c>
      <c r="E18" s="27">
        <v>0</v>
      </c>
      <c r="F18" s="27">
        <f>+'[1]การศึกษา(210)'!C16</f>
        <v>7464400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18.75">
      <c r="A19" s="24" t="s">
        <v>39</v>
      </c>
      <c r="B19" s="25">
        <f>+'[1]งานบริหารทั่วไป(110)'!B14+'[1]การศึกษา(210)'!B17+'[1]อุตสาหกรรม(310)'!B13</f>
        <v>16583200</v>
      </c>
      <c r="C19" s="25">
        <f t="shared" si="0"/>
        <v>7737538.590000001</v>
      </c>
      <c r="D19" s="26">
        <f>+'[1]งานบริหารทั่วไป(110)'!C14</f>
        <v>2038397</v>
      </c>
      <c r="E19" s="27">
        <v>0</v>
      </c>
      <c r="F19" s="27">
        <f>+'[1]การศึกษา(210)'!C17</f>
        <v>338340.95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>+'[1]อุตสาหกรรม(310)'!C13</f>
        <v>5360800.640000001</v>
      </c>
      <c r="M19" s="27">
        <v>0</v>
      </c>
      <c r="N19" s="27">
        <v>0</v>
      </c>
      <c r="O19" s="27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18.75">
      <c r="A20" s="24" t="s">
        <v>40</v>
      </c>
      <c r="B20" s="25">
        <f>+'[1]การศึกษา(210)'!B18</f>
        <v>3534340</v>
      </c>
      <c r="C20" s="25">
        <f t="shared" si="0"/>
        <v>1715530.9</v>
      </c>
      <c r="D20" s="27">
        <v>0</v>
      </c>
      <c r="E20" s="27">
        <v>0</v>
      </c>
      <c r="F20" s="27">
        <f>+'[1]การศึกษา(210)'!C18</f>
        <v>1715530.9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18.75">
      <c r="A21" s="24" t="s">
        <v>41</v>
      </c>
      <c r="B21" s="25">
        <f>+'[1]งานบริหารทั่วไป(110)'!B15+'[1]การศึกษา(210)'!B19+'[1]การศาสนา(260)'!B14</f>
        <v>7365000</v>
      </c>
      <c r="C21" s="25">
        <f t="shared" si="0"/>
        <v>4623950.170000001</v>
      </c>
      <c r="D21" s="26">
        <f>+'[1]งานบริหารทั่วไป(110)'!C15</f>
        <v>2394466.04</v>
      </c>
      <c r="E21" s="27">
        <v>0</v>
      </c>
      <c r="F21" s="26">
        <f>+'[1]การศึกษา(210)'!C19</f>
        <v>2193447.18</v>
      </c>
      <c r="G21" s="27">
        <v>0</v>
      </c>
      <c r="H21" s="27">
        <v>0</v>
      </c>
      <c r="I21" s="27">
        <v>0</v>
      </c>
      <c r="J21" s="27">
        <v>0</v>
      </c>
      <c r="K21" s="27">
        <f>+'[1]การศาสนา(260)'!C14</f>
        <v>36036.95</v>
      </c>
      <c r="L21" s="27">
        <v>0</v>
      </c>
      <c r="M21" s="27">
        <v>0</v>
      </c>
      <c r="N21" s="27">
        <v>0</v>
      </c>
      <c r="O21" s="27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18.75">
      <c r="A22" s="24" t="s">
        <v>42</v>
      </c>
      <c r="B22" s="25">
        <f>+'[1]การศาสนา(260)'!B15</f>
        <v>180000</v>
      </c>
      <c r="C22" s="25">
        <f>SUM(D22:O22)</f>
        <v>118894.6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f>+'[1]การศาสนา(260)'!C15</f>
        <v>118894.6</v>
      </c>
      <c r="L22" s="27">
        <v>0</v>
      </c>
      <c r="M22" s="27">
        <v>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18.75">
      <c r="A23" s="24" t="s">
        <v>43</v>
      </c>
      <c r="B23" s="28">
        <f>+'[1]การรักษาความสงบ(120)'!B15+'[1]การศึกษา(210)'!B20+'[1]สังคมสงเคราะห์ (230)'!B15+'[1]สร้างความเข็มแข็ง (250)'!B15+'[1]การศาสนา(260)'!B16+'[1]การเกษตร(320)'!B15+'[1]เคหะชุมชน(240)'!B15</f>
        <v>68343895.24</v>
      </c>
      <c r="C23" s="25">
        <f t="shared" si="0"/>
        <v>58913895.24</v>
      </c>
      <c r="D23" s="27">
        <v>0</v>
      </c>
      <c r="E23" s="27">
        <f>+'[1]การรักษาความสงบ(120)'!C15</f>
        <v>855000</v>
      </c>
      <c r="F23" s="26">
        <f>+'[1]การศึกษา(210)'!C20</f>
        <v>40759260</v>
      </c>
      <c r="G23" s="27">
        <f>+'[1]สังคมสงเคราะห์ (230)'!C15</f>
        <v>200000</v>
      </c>
      <c r="H23" s="27">
        <v>0</v>
      </c>
      <c r="I23" s="27">
        <f>+'[1]เคหะชุมชน(240)'!C15</f>
        <v>1523635.24</v>
      </c>
      <c r="J23" s="27">
        <f>+'[1]สร้างความเข็มแข็ง (250)'!C15</f>
        <v>1640000</v>
      </c>
      <c r="K23" s="27">
        <f>+'[1]การศาสนา(260)'!C16</f>
        <v>13736000</v>
      </c>
      <c r="L23" s="27">
        <v>0</v>
      </c>
      <c r="M23" s="27">
        <f>+'[1]การเกษตร(320)'!C15</f>
        <v>200000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18.75">
      <c r="A24" s="24" t="s">
        <v>44</v>
      </c>
      <c r="B24" s="25">
        <v>0</v>
      </c>
      <c r="C24" s="25">
        <f t="shared" si="0"/>
        <v>24610897</v>
      </c>
      <c r="D24" s="27">
        <v>0</v>
      </c>
      <c r="E24" s="27">
        <v>0</v>
      </c>
      <c r="F24" s="27">
        <f>+'[1]การศึกษา(210)'!C21</f>
        <v>9196897</v>
      </c>
      <c r="G24" s="27">
        <v>0</v>
      </c>
      <c r="H24" s="27">
        <f>+'[1]สาธารณสุข (220)'!C16</f>
        <v>15414000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18.75">
      <c r="A25" s="24" t="s">
        <v>45</v>
      </c>
      <c r="B25" s="26">
        <f>+'[1]งานบริหารทั่วไป(110)'!B17</f>
        <v>200000</v>
      </c>
      <c r="C25" s="25">
        <f t="shared" si="0"/>
        <v>100000</v>
      </c>
      <c r="D25" s="27">
        <f>+'[1]งานบริหารทั่วไป(110)'!C17</f>
        <v>100000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18.75">
      <c r="A26" s="24" t="s">
        <v>16</v>
      </c>
      <c r="B26" s="25">
        <f>+'[1]งบกลาง(410)'!C17</f>
        <v>33242770</v>
      </c>
      <c r="C26" s="25">
        <f t="shared" si="0"/>
        <v>10898988.6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+'[1]งบกลาง(410)'!D17</f>
        <v>10898988.6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18.75">
      <c r="A27" s="24" t="s">
        <v>46</v>
      </c>
      <c r="B27" s="25">
        <f>+'[1]งบกลาง(410)'!C18</f>
        <v>886500</v>
      </c>
      <c r="C27" s="25">
        <f t="shared" si="0"/>
        <v>561163.25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f>+'[1]งบกลาง(410)'!D18</f>
        <v>561163.25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3" customFormat="1" ht="18.75">
      <c r="A28" s="24" t="s">
        <v>47</v>
      </c>
      <c r="B28" s="25">
        <f>+'[1]งานบริหารทั่วไป(110)'!B19+'[1]การศึกษา(210)'!B23+'[1]อุตสาหกรรม(310)'!B18</f>
        <v>7530700</v>
      </c>
      <c r="C28" s="25">
        <f t="shared" si="0"/>
        <v>2988769.84</v>
      </c>
      <c r="D28" s="26">
        <f>+'[1]งานบริหารทั่วไป(110)'!C19</f>
        <v>597353.8</v>
      </c>
      <c r="E28" s="27">
        <v>0</v>
      </c>
      <c r="F28" s="27">
        <f>+'[1]การศึกษา(210)'!C23</f>
        <v>1234491.5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f>+'[1]อุตสาหกรรม(310)'!C18</f>
        <v>1156924.54</v>
      </c>
      <c r="M28" s="27">
        <v>0</v>
      </c>
      <c r="N28" s="27">
        <v>0</v>
      </c>
      <c r="O28" s="27"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3" customFormat="1" ht="18.75">
      <c r="A29" s="24" t="s">
        <v>48</v>
      </c>
      <c r="B29" s="25">
        <v>0</v>
      </c>
      <c r="C29" s="25">
        <f t="shared" si="0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3" customFormat="1" ht="18.75">
      <c r="A30" s="29" t="s">
        <v>49</v>
      </c>
      <c r="B30" s="25">
        <f>+'[1]งานบริหารทั่วไป(110)'!B20+'[1]การศึกษา(210)'!B25+'[1]เคหะชุมชน(240)'!B19+'[1]การศาสนา(260)'!B19+'[1]อุตสาหกรรม(310)'!B20</f>
        <v>255429664.76</v>
      </c>
      <c r="C30" s="25">
        <f t="shared" si="0"/>
        <v>5842100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f>+'[1]เคหะชุมชน(240)'!C19</f>
        <v>5813750</v>
      </c>
      <c r="J30" s="27">
        <v>0</v>
      </c>
      <c r="K30" s="27">
        <v>0</v>
      </c>
      <c r="L30" s="27">
        <f>+'[1]อุตสาหกรรม(310)'!C20</f>
        <v>28350</v>
      </c>
      <c r="M30" s="27">
        <v>0</v>
      </c>
      <c r="N30" s="27">
        <v>0</v>
      </c>
      <c r="O30" s="27"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3" customFormat="1" ht="18.75">
      <c r="A31" s="30" t="s">
        <v>50</v>
      </c>
      <c r="B31" s="31">
        <f>+'[1]เคหะชุมชน(240)'!B20+'[1]การศาสนา(260)'!B20</f>
        <v>51081000</v>
      </c>
      <c r="C31" s="25">
        <f t="shared" si="0"/>
        <v>395040</v>
      </c>
      <c r="D31" s="27">
        <v>0</v>
      </c>
      <c r="E31" s="32">
        <v>0</v>
      </c>
      <c r="F31" s="27">
        <v>0</v>
      </c>
      <c r="G31" s="32">
        <v>0</v>
      </c>
      <c r="H31" s="32">
        <v>0</v>
      </c>
      <c r="I31" s="27">
        <v>0</v>
      </c>
      <c r="J31" s="27">
        <v>0</v>
      </c>
      <c r="K31" s="32">
        <f>+'[1]การศาสนา(260)'!C20</f>
        <v>395040</v>
      </c>
      <c r="L31" s="32">
        <v>0</v>
      </c>
      <c r="M31" s="27">
        <v>0</v>
      </c>
      <c r="N31" s="27">
        <v>0</v>
      </c>
      <c r="O31" s="27"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3" customFormat="1" ht="19.5" thickBot="1">
      <c r="A32" s="33" t="s">
        <v>51</v>
      </c>
      <c r="B32" s="34">
        <f>SUM(B9:B31)</f>
        <v>660000000</v>
      </c>
      <c r="C32" s="34">
        <f>SUM(C9:C31)</f>
        <v>209951324.57</v>
      </c>
      <c r="D32" s="34">
        <f aca="true" t="shared" si="1" ref="D32:K32">SUM(D9:D31)</f>
        <v>36021256.28</v>
      </c>
      <c r="E32" s="34">
        <f t="shared" si="1"/>
        <v>855000</v>
      </c>
      <c r="F32" s="34">
        <f t="shared" si="1"/>
        <v>96536496.6</v>
      </c>
      <c r="G32" s="34">
        <f t="shared" si="1"/>
        <v>3004924.9</v>
      </c>
      <c r="H32" s="34">
        <f t="shared" si="1"/>
        <v>15414000</v>
      </c>
      <c r="I32" s="34">
        <f t="shared" si="1"/>
        <v>7337385.24</v>
      </c>
      <c r="J32" s="34">
        <f t="shared" si="1"/>
        <v>6471287.1899999995</v>
      </c>
      <c r="K32" s="34">
        <f t="shared" si="1"/>
        <v>15271975.55</v>
      </c>
      <c r="L32" s="35">
        <f>SUM(L9:L31)</f>
        <v>16002694.96</v>
      </c>
      <c r="M32" s="35">
        <f>SUM(M9:M31)</f>
        <v>1576152</v>
      </c>
      <c r="N32" s="35">
        <f>SUM(N9:N31)</f>
        <v>0</v>
      </c>
      <c r="O32" s="35">
        <f>SUM(O26:O31)</f>
        <v>11460151.85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3" customFormat="1" ht="19.5" thickTop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8"/>
      <c r="N33" s="38"/>
      <c r="O33" s="38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3" customFormat="1" ht="18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8"/>
      <c r="N34" s="38"/>
      <c r="O34" s="3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23" customFormat="1" ht="18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8"/>
      <c r="N35" s="38"/>
      <c r="O35" s="38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3" customFormat="1" ht="18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  <c r="O36" s="38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3" customFormat="1" ht="18.75">
      <c r="A37" s="36"/>
      <c r="B37" s="39"/>
      <c r="C37" s="39"/>
      <c r="D37" s="39"/>
      <c r="E37" s="40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15" ht="18">
      <c r="A38" s="68" t="s">
        <v>52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8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8">
      <c r="A40" s="44"/>
      <c r="B40" s="44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75" s="50" customFormat="1" ht="18.75">
      <c r="A41" s="69" t="s">
        <v>2</v>
      </c>
      <c r="B41" s="70" t="s">
        <v>3</v>
      </c>
      <c r="C41" s="70" t="s">
        <v>4</v>
      </c>
      <c r="D41" s="45" t="s">
        <v>5</v>
      </c>
      <c r="E41" s="46" t="s">
        <v>6</v>
      </c>
      <c r="F41" s="71" t="s">
        <v>7</v>
      </c>
      <c r="G41" s="45" t="s">
        <v>8</v>
      </c>
      <c r="H41" s="74" t="s">
        <v>9</v>
      </c>
      <c r="I41" s="47" t="s">
        <v>10</v>
      </c>
      <c r="J41" s="45" t="s">
        <v>11</v>
      </c>
      <c r="K41" s="46" t="s">
        <v>12</v>
      </c>
      <c r="L41" s="48" t="s">
        <v>13</v>
      </c>
      <c r="M41" s="71" t="s">
        <v>14</v>
      </c>
      <c r="N41" s="77" t="s">
        <v>15</v>
      </c>
      <c r="O41" s="74" t="s">
        <v>16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</row>
    <row r="42" spans="1:75" s="50" customFormat="1" ht="18.75">
      <c r="A42" s="69"/>
      <c r="B42" s="70"/>
      <c r="C42" s="70"/>
      <c r="D42" s="51" t="s">
        <v>17</v>
      </c>
      <c r="E42" s="52" t="s">
        <v>18</v>
      </c>
      <c r="F42" s="72"/>
      <c r="G42" s="51" t="s">
        <v>19</v>
      </c>
      <c r="H42" s="75"/>
      <c r="I42" s="53" t="s">
        <v>20</v>
      </c>
      <c r="J42" s="51" t="s">
        <v>21</v>
      </c>
      <c r="K42" s="52" t="s">
        <v>22</v>
      </c>
      <c r="L42" s="54" t="s">
        <v>23</v>
      </c>
      <c r="M42" s="72"/>
      <c r="N42" s="78"/>
      <c r="O42" s="75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</row>
    <row r="43" spans="1:75" s="50" customFormat="1" ht="18.75">
      <c r="A43" s="69"/>
      <c r="B43" s="70"/>
      <c r="C43" s="70"/>
      <c r="D43" s="55"/>
      <c r="E43" s="56" t="s">
        <v>24</v>
      </c>
      <c r="F43" s="73"/>
      <c r="G43" s="55"/>
      <c r="H43" s="76"/>
      <c r="I43" s="57"/>
      <c r="J43" s="55" t="s">
        <v>25</v>
      </c>
      <c r="K43" s="56" t="s">
        <v>26</v>
      </c>
      <c r="L43" s="58" t="s">
        <v>27</v>
      </c>
      <c r="M43" s="73"/>
      <c r="N43" s="79"/>
      <c r="O43" s="76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</row>
    <row r="44" spans="1:75" s="23" customFormat="1" ht="18.75">
      <c r="A44" s="59" t="s">
        <v>53</v>
      </c>
      <c r="B44" s="20"/>
      <c r="C44" s="20"/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3" customFormat="1" ht="18.75">
      <c r="A45" s="24" t="s">
        <v>54</v>
      </c>
      <c r="B45" s="25">
        <v>55000000</v>
      </c>
      <c r="C45" s="25">
        <v>52705799.94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18.75">
      <c r="A46" s="24" t="s">
        <v>55</v>
      </c>
      <c r="B46" s="25">
        <v>1300000</v>
      </c>
      <c r="C46" s="25">
        <v>2642774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18.75">
      <c r="A47" s="24" t="s">
        <v>56</v>
      </c>
      <c r="B47" s="25">
        <v>14470000</v>
      </c>
      <c r="C47" s="25">
        <v>28431885.38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18.75">
      <c r="A48" s="24" t="s">
        <v>57</v>
      </c>
      <c r="B48" s="25">
        <v>1240000</v>
      </c>
      <c r="C48" s="25">
        <v>2584139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18.75">
      <c r="A49" s="24" t="s">
        <v>58</v>
      </c>
      <c r="B49" s="25">
        <v>60000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18.75">
      <c r="A50" s="24" t="s">
        <v>59</v>
      </c>
      <c r="B50" s="25">
        <v>480000000</v>
      </c>
      <c r="C50" s="27">
        <v>488931963.99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18.75">
      <c r="A51" s="24" t="s">
        <v>60</v>
      </c>
      <c r="B51" s="25">
        <v>107930000</v>
      </c>
      <c r="C51" s="25">
        <v>113582164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3" customFormat="1" ht="18.75">
      <c r="A52" s="60" t="s">
        <v>61</v>
      </c>
      <c r="B52" s="27">
        <v>0</v>
      </c>
      <c r="C52" s="26">
        <v>29014897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23" customFormat="1" ht="19.5" thickBot="1">
      <c r="A53" s="61" t="s">
        <v>62</v>
      </c>
      <c r="B53" s="34">
        <f>SUM(B45:B52)</f>
        <v>660000000</v>
      </c>
      <c r="C53" s="34">
        <f aca="true" t="shared" si="2" ref="C53:O53">SUM(C45:C52)</f>
        <v>717893623.31</v>
      </c>
      <c r="D53" s="34">
        <f t="shared" si="2"/>
        <v>0</v>
      </c>
      <c r="E53" s="34">
        <f t="shared" si="2"/>
        <v>0</v>
      </c>
      <c r="F53" s="34">
        <f t="shared" si="2"/>
        <v>0</v>
      </c>
      <c r="G53" s="34">
        <f t="shared" si="2"/>
        <v>0</v>
      </c>
      <c r="H53" s="34">
        <f t="shared" si="2"/>
        <v>0</v>
      </c>
      <c r="I53" s="34">
        <f t="shared" si="2"/>
        <v>0</v>
      </c>
      <c r="J53" s="34">
        <f t="shared" si="2"/>
        <v>0</v>
      </c>
      <c r="K53" s="34">
        <f t="shared" si="2"/>
        <v>0</v>
      </c>
      <c r="L53" s="34">
        <f t="shared" si="2"/>
        <v>0</v>
      </c>
      <c r="M53" s="34">
        <f t="shared" si="2"/>
        <v>0</v>
      </c>
      <c r="N53" s="34">
        <f t="shared" si="2"/>
        <v>0</v>
      </c>
      <c r="O53" s="34">
        <f t="shared" si="2"/>
        <v>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23" customFormat="1" ht="20.25" thickBot="1" thickTop="1">
      <c r="A54" s="62" t="s">
        <v>63</v>
      </c>
      <c r="B54" s="22"/>
      <c r="C54" s="63">
        <f>+C53-C32</f>
        <v>507942298.73999995</v>
      </c>
      <c r="D54" s="22"/>
      <c r="E54" s="22"/>
      <c r="F54" s="22"/>
      <c r="G54" s="64"/>
      <c r="H54" s="64"/>
      <c r="I54" s="64"/>
      <c r="J54" s="64"/>
      <c r="K54" s="64"/>
      <c r="L54" s="64"/>
      <c r="M54" s="64"/>
      <c r="N54" s="64"/>
      <c r="O54" s="64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ht="18.75" thickTop="1"/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8:O38"/>
    <mergeCell ref="A41:A43"/>
    <mergeCell ref="B41:B43"/>
    <mergeCell ref="C41:C43"/>
    <mergeCell ref="F41:F43"/>
    <mergeCell ref="H41:H43"/>
    <mergeCell ref="M41:M43"/>
    <mergeCell ref="N41:N43"/>
    <mergeCell ref="O41:O43"/>
  </mergeCells>
  <printOptions/>
  <pageMargins left="0.1968503937007874" right="0.1968503937007874" top="0.5905511811023623" bottom="0" header="0.3937007874015748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2014-09-02T08:18:32Z</dcterms:created>
  <dcterms:modified xsi:type="dcterms:W3CDTF">2014-09-10T07:33:30Z</dcterms:modified>
  <cp:category/>
  <cp:version/>
  <cp:contentType/>
  <cp:contentStatus/>
</cp:coreProperties>
</file>